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GO\ACQUISTI\UFFICIO GARE BENI SERVIZI SPEC\1a GARE IN CORSO\2026-2030 Gara UE n.5911578 manut.ALTA tecn.- ESP.II°\1 Atti di gara\file bloccati\"/>
    </mc:Choice>
  </mc:AlternateContent>
  <xr:revisionPtr revIDLastSave="0" documentId="13_ncr:1_{7411A8A3-6A96-4F12-AF6F-AB31A3DBF164}" xr6:coauthVersionLast="36" xr6:coauthVersionMax="36" xr10:uidLastSave="{00000000-0000-0000-0000-000000000000}"/>
  <bookViews>
    <workbookView xWindow="0" yWindow="0" windowWidth="20460" windowHeight="7005" tabRatio="500" xr2:uid="{00000000-000D-0000-FFFF-FFFF00000000}"/>
  </bookViews>
  <sheets>
    <sheet name="Foglio1" sheetId="1" r:id="rId1"/>
  </sheets>
  <definedNames>
    <definedName name="_Hlk192660836" localSheetId="0">Foglio1!$K$5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3" i="1" l="1"/>
  <c r="H12" i="1"/>
  <c r="H11" i="1"/>
  <c r="H10" i="1"/>
  <c r="H9" i="1"/>
  <c r="H8" i="1"/>
  <c r="H7" i="1"/>
  <c r="H6" i="1"/>
  <c r="H5" i="1" l="1"/>
  <c r="H14" i="1" l="1"/>
  <c r="F15" i="1" s="1"/>
</calcChain>
</file>

<file path=xl/sharedStrings.xml><?xml version="1.0" encoding="utf-8"?>
<sst xmlns="http://schemas.openxmlformats.org/spreadsheetml/2006/main" count="36" uniqueCount="20">
  <si>
    <t>TIPOLOGIA DI APPARECCHIATURA</t>
  </si>
  <si>
    <t>Firmato digitalmente_____________________________________________</t>
  </si>
  <si>
    <t>Modulo “Dettaglio offerta economica”</t>
  </si>
  <si>
    <t xml:space="preserve">Totale complessivo QUADRIENNALE offerto, IVA esclusa (Somma colonna C) </t>
  </si>
  <si>
    <t>ID</t>
  </si>
  <si>
    <t xml:space="preserve">Importo complessivo di appalto quadriennale, IVA esclusa, in ribasso sul prezzo fissato a base di gara </t>
  </si>
  <si>
    <t>Percentuale di ribasso:</t>
  </si>
  <si>
    <t>Codice</t>
  </si>
  <si>
    <t>Tipo codice</t>
  </si>
  <si>
    <t>padre</t>
  </si>
  <si>
    <t>Inizio presa in carico</t>
  </si>
  <si>
    <t>Numero APPARECCHIATURE  Colonna A)</t>
  </si>
  <si>
    <t>CANONE MENSILE OFFERTO per manutenzione e gestione della singola apparecchiatura (IVA esclusa)                         Colonna B)</t>
  </si>
  <si>
    <t>IMPORTO QUADRIENNALE complessivo offerto, IVA esclusa, per la manutenzione e gestione di tutto il gruppo di apparecchiature (Colonne A x B x 48 mesi o diversa durata)                                                                        Colonna C)</t>
  </si>
  <si>
    <t>UHPLC-MS/MS</t>
  </si>
  <si>
    <t>0009372</t>
  </si>
  <si>
    <t>X5.1</t>
  </si>
  <si>
    <t>X5.2</t>
  </si>
  <si>
    <t>X5.3</t>
  </si>
  <si>
    <t xml:space="preserve"> LOTTO 5 Servizi di manutenzione e gestione di 
strumentazione ad alta tecnologia marchio Sciex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</si>
</sst>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€ &quot;#,##0.00"/>
    <numFmt numFmtId="165" formatCode="&quot;di €.&quot;#,##0.00&quot; =(IVA ESCLUSA)&quot;"/>
    <numFmt numFmtId="166" formatCode="&quot; € &quot;* #,##0.00\ ;&quot;-€ &quot;* #,##0.00\ ;&quot; € &quot;* \-#\ ;@\ "/>
    <numFmt numFmtId="167" formatCode="0000000"/>
  </numFmts>
  <fonts count="21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name val="Arial"/>
      <family val="2"/>
      <charset val="1"/>
    </font>
    <font>
      <b/>
      <sz val="14"/>
      <name val="Arial"/>
      <family val="2"/>
      <charset val="1"/>
    </font>
    <font>
      <sz val="12"/>
      <name val="Arial"/>
      <family val="2"/>
      <charset val="1"/>
    </font>
    <font>
      <sz val="12"/>
      <color rgb="FFFF0000"/>
      <name val="Arial"/>
      <family val="2"/>
      <charset val="1"/>
    </font>
    <font>
      <sz val="11"/>
      <color rgb="FFFF0000"/>
      <name val="Arial"/>
      <family val="2"/>
      <charset val="1"/>
    </font>
    <font>
      <sz val="11"/>
      <color indexed="8"/>
      <name val="Calibri"/>
      <family val="2"/>
    </font>
    <font>
      <b/>
      <u/>
      <sz val="14"/>
      <name val="Arial"/>
      <family val="2"/>
      <charset val="1"/>
    </font>
    <font>
      <sz val="11"/>
      <name val="Arial"/>
      <family val="2"/>
      <charset val="1"/>
    </font>
    <font>
      <sz val="12"/>
      <color rgb="FF000000"/>
      <name val="Calibri"/>
      <family val="2"/>
    </font>
    <font>
      <sz val="12"/>
      <name val="Arial"/>
      <family val="2"/>
    </font>
    <font>
      <sz val="11"/>
      <color rgb="FFFF0000"/>
      <name val="Calibri"/>
      <family val="2"/>
      <charset val="1"/>
    </font>
    <font>
      <sz val="12"/>
      <color rgb="FF000000"/>
      <name val="Arial"/>
      <family val="2"/>
    </font>
    <font>
      <b/>
      <sz val="12"/>
      <name val="Arial"/>
      <family val="2"/>
    </font>
    <font>
      <b/>
      <sz val="12"/>
      <name val="Arial"/>
      <family val="2"/>
      <charset val="1"/>
    </font>
    <font>
      <sz val="12"/>
      <color rgb="FF000000"/>
      <name val="Arial"/>
      <family val="2"/>
      <charset val="1"/>
    </font>
    <font>
      <sz val="12"/>
      <name val="Calibri"/>
      <family val="2"/>
    </font>
    <font>
      <sz val="12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CC"/>
      </patternFill>
    </fill>
    <fill>
      <patternFill patternType="solid">
        <fgColor theme="0" tint="-0.249977111117893"/>
        <bgColor rgb="FF808080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2" fillId="0" borderId="0"/>
    <xf numFmtId="166" fontId="9" fillId="0" borderId="0" applyBorder="0" applyProtection="0"/>
    <xf numFmtId="0" fontId="1" fillId="0" borderId="0"/>
  </cellStyleXfs>
  <cellXfs count="72">
    <xf numFmtId="0" fontId="0" fillId="0" borderId="0" xfId="0"/>
    <xf numFmtId="0" fontId="3" fillId="0" borderId="0" xfId="0" applyFont="1"/>
    <xf numFmtId="3" fontId="0" fillId="0" borderId="0" xfId="0" applyNumberFormat="1"/>
    <xf numFmtId="0" fontId="8" fillId="0" borderId="0" xfId="0" applyFont="1" applyFill="1"/>
    <xf numFmtId="0" fontId="11" fillId="0" borderId="0" xfId="0" applyFont="1" applyFill="1"/>
    <xf numFmtId="0" fontId="12" fillId="0" borderId="0" xfId="0" applyFont="1"/>
    <xf numFmtId="0" fontId="5" fillId="2" borderId="4" xfId="1" applyFont="1" applyFill="1" applyBorder="1" applyAlignment="1">
      <alignment horizontal="center" vertical="center" wrapText="1"/>
    </xf>
    <xf numFmtId="0" fontId="4" fillId="2" borderId="33" xfId="1" applyFont="1" applyFill="1" applyBorder="1" applyAlignment="1" applyProtection="1">
      <alignment horizontal="center" vertical="center" wrapText="1"/>
    </xf>
    <xf numFmtId="10" fontId="5" fillId="3" borderId="34" xfId="1" applyNumberFormat="1" applyFont="1" applyFill="1" applyBorder="1" applyAlignment="1" applyProtection="1">
      <alignment horizontal="center" vertical="center"/>
    </xf>
    <xf numFmtId="14" fontId="13" fillId="4" borderId="31" xfId="0" applyNumberFormat="1" applyFont="1" applyFill="1" applyBorder="1" applyAlignment="1">
      <alignment horizontal="left"/>
    </xf>
    <xf numFmtId="14" fontId="13" fillId="4" borderId="31" xfId="0" applyNumberFormat="1" applyFont="1" applyFill="1" applyBorder="1" applyAlignment="1">
      <alignment horizontal="left" vertical="top"/>
    </xf>
    <xf numFmtId="0" fontId="8" fillId="0" borderId="0" xfId="0" applyFont="1"/>
    <xf numFmtId="0" fontId="14" fillId="0" borderId="0" xfId="0" applyFont="1"/>
    <xf numFmtId="14" fontId="13" fillId="0" borderId="31" xfId="0" applyNumberFormat="1" applyFont="1" applyFill="1" applyBorder="1" applyAlignment="1">
      <alignment horizontal="left" vertical="top"/>
    </xf>
    <xf numFmtId="0" fontId="16" fillId="2" borderId="9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3" fontId="17" fillId="2" borderId="11" xfId="0" applyNumberFormat="1" applyFont="1" applyFill="1" applyBorder="1" applyAlignment="1">
      <alignment horizontal="center" vertical="center" wrapText="1"/>
    </xf>
    <xf numFmtId="4" fontId="17" fillId="2" borderId="11" xfId="0" applyNumberFormat="1" applyFont="1" applyFill="1" applyBorder="1" applyAlignment="1">
      <alignment horizontal="center" vertical="center" wrapText="1"/>
    </xf>
    <xf numFmtId="4" fontId="17" fillId="2" borderId="12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3" fillId="4" borderId="31" xfId="0" applyFont="1" applyFill="1" applyBorder="1" applyAlignment="1">
      <alignment horizontal="left"/>
    </xf>
    <xf numFmtId="167" fontId="13" fillId="4" borderId="31" xfId="0" applyNumberFormat="1" applyFont="1" applyFill="1" applyBorder="1" applyAlignment="1">
      <alignment horizontal="left"/>
    </xf>
    <xf numFmtId="0" fontId="19" fillId="0" borderId="18" xfId="0" applyFont="1" applyFill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164" fontId="18" fillId="0" borderId="14" xfId="0" applyNumberFormat="1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164" fontId="18" fillId="0" borderId="32" xfId="0" applyNumberFormat="1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167" fontId="13" fillId="4" borderId="31" xfId="0" applyNumberFormat="1" applyFont="1" applyFill="1" applyBorder="1" applyAlignment="1">
      <alignment horizontal="left" vertical="top"/>
    </xf>
    <xf numFmtId="0" fontId="18" fillId="0" borderId="19" xfId="0" applyFont="1" applyBorder="1" applyAlignment="1">
      <alignment horizontal="center" vertical="center"/>
    </xf>
    <xf numFmtId="0" fontId="13" fillId="4" borderId="31" xfId="0" applyFont="1" applyFill="1" applyBorder="1" applyAlignment="1">
      <alignment horizontal="left" vertical="top"/>
    </xf>
    <xf numFmtId="0" fontId="19" fillId="0" borderId="20" xfId="0" applyFont="1" applyFill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9" fillId="0" borderId="22" xfId="0" applyFont="1" applyFill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19" fillId="0" borderId="24" xfId="0" applyFont="1" applyFill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9" fillId="0" borderId="26" xfId="0" applyFont="1" applyFill="1" applyBorder="1" applyAlignment="1">
      <alignment horizontal="center" vertical="center"/>
    </xf>
    <xf numFmtId="164" fontId="18" fillId="0" borderId="32" xfId="0" applyNumberFormat="1" applyFont="1" applyFill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9" fillId="0" borderId="28" xfId="0" applyFont="1" applyFill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0" fontId="19" fillId="0" borderId="30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center"/>
    </xf>
    <xf numFmtId="0" fontId="13" fillId="0" borderId="28" xfId="0" applyFont="1" applyFill="1" applyBorder="1" applyAlignment="1">
      <alignment horizontal="center" vertical="center"/>
    </xf>
    <xf numFmtId="0" fontId="13" fillId="0" borderId="3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5" fillId="2" borderId="0" xfId="1" applyFont="1" applyFill="1" applyBorder="1" applyAlignment="1">
      <alignment horizontal="center" vertical="center" wrapText="1"/>
    </xf>
    <xf numFmtId="165" fontId="10" fillId="3" borderId="7" xfId="1" applyNumberFormat="1" applyFont="1" applyFill="1" applyBorder="1" applyAlignment="1" applyProtection="1">
      <alignment horizontal="center" vertical="center" wrapText="1"/>
    </xf>
    <xf numFmtId="164" fontId="18" fillId="0" borderId="2" xfId="0" applyNumberFormat="1" applyFont="1" applyBorder="1" applyAlignment="1" applyProtection="1">
      <alignment horizontal="center" vertical="center"/>
      <protection locked="0"/>
    </xf>
    <xf numFmtId="164" fontId="18" fillId="0" borderId="31" xfId="0" applyNumberFormat="1" applyFont="1" applyBorder="1" applyAlignment="1" applyProtection="1">
      <alignment horizontal="center" vertical="center"/>
      <protection locked="0"/>
    </xf>
    <xf numFmtId="164" fontId="18" fillId="0" borderId="31" xfId="0" applyNumberFormat="1" applyFont="1" applyFill="1" applyBorder="1" applyAlignment="1" applyProtection="1">
      <alignment horizontal="center" vertical="center"/>
      <protection locked="0"/>
    </xf>
    <xf numFmtId="0" fontId="15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164" fontId="6" fillId="0" borderId="5" xfId="1" applyNumberFormat="1" applyFont="1" applyBorder="1" applyAlignment="1" applyProtection="1">
      <alignment horizontal="center" vertical="center" wrapText="1"/>
    </xf>
    <xf numFmtId="164" fontId="6" fillId="0" borderId="8" xfId="1" applyNumberFormat="1" applyFont="1" applyBorder="1" applyAlignment="1" applyProtection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4" fillId="2" borderId="3" xfId="1" applyFont="1" applyFill="1" applyBorder="1" applyAlignment="1" applyProtection="1">
      <alignment horizontal="center" vertical="center" wrapText="1"/>
    </xf>
    <xf numFmtId="0" fontId="4" fillId="2" borderId="6" xfId="1" applyFont="1" applyFill="1" applyBorder="1" applyAlignment="1" applyProtection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165" fontId="10" fillId="3" borderId="6" xfId="1" applyNumberFormat="1" applyFont="1" applyFill="1" applyBorder="1" applyAlignment="1" applyProtection="1">
      <alignment horizontal="center" vertical="center" wrapText="1"/>
    </xf>
    <xf numFmtId="165" fontId="10" fillId="3" borderId="7" xfId="1" applyNumberFormat="1" applyFont="1" applyFill="1" applyBorder="1" applyAlignment="1" applyProtection="1">
      <alignment horizontal="center" vertical="center" wrapText="1"/>
    </xf>
  </cellXfs>
  <cellStyles count="4">
    <cellStyle name="Normale" xfId="0" builtinId="0"/>
    <cellStyle name="Normale 2" xfId="1" xr:uid="{00000000-0005-0000-0000-000001000000}"/>
    <cellStyle name="Normale 6" xfId="3" xr:uid="{00000000-0005-0000-0000-000002000000}"/>
    <cellStyle name="Testo descrittivo 3" xfId="2" xr:uid="{00000000-0005-0000-0000-000003000000}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5"/>
  <sheetViews>
    <sheetView tabSelected="1" zoomScale="70" zoomScaleNormal="70" workbookViewId="0">
      <selection activeCell="G7" sqref="G7"/>
    </sheetView>
  </sheetViews>
  <sheetFormatPr defaultColWidth="8.85546875" defaultRowHeight="15" x14ac:dyDescent="0.25"/>
  <cols>
    <col min="2" max="2" width="49.85546875" customWidth="1"/>
    <col min="3" max="3" width="15.85546875" customWidth="1"/>
    <col min="4" max="5" width="17.140625" customWidth="1"/>
    <col min="6" max="6" width="24.5703125" customWidth="1"/>
    <col min="7" max="7" width="29.85546875" customWidth="1"/>
    <col min="8" max="8" width="38.85546875" customWidth="1"/>
  </cols>
  <sheetData>
    <row r="1" spans="1:11" ht="15.75" thickBot="1" x14ac:dyDescent="0.3">
      <c r="A1" s="1"/>
      <c r="B1" s="1"/>
      <c r="C1" s="1"/>
      <c r="D1" s="1"/>
      <c r="E1" s="1"/>
      <c r="F1" s="1"/>
      <c r="G1" s="1"/>
      <c r="H1" s="1"/>
      <c r="I1" s="1"/>
    </row>
    <row r="2" spans="1:11" ht="27.75" customHeight="1" x14ac:dyDescent="0.25">
      <c r="A2" s="57" t="s">
        <v>2</v>
      </c>
      <c r="B2" s="58"/>
      <c r="C2" s="58"/>
      <c r="D2" s="58"/>
      <c r="E2" s="58"/>
      <c r="F2" s="58"/>
      <c r="G2" s="58"/>
      <c r="H2" s="59"/>
      <c r="I2" s="1"/>
    </row>
    <row r="3" spans="1:11" ht="33.75" customHeight="1" thickBot="1" x14ac:dyDescent="0.3">
      <c r="A3" s="60" t="s">
        <v>19</v>
      </c>
      <c r="B3" s="61"/>
      <c r="C3" s="61"/>
      <c r="D3" s="61"/>
      <c r="E3" s="61"/>
      <c r="F3" s="61"/>
      <c r="G3" s="61"/>
      <c r="H3" s="62"/>
      <c r="I3" s="1"/>
    </row>
    <row r="4" spans="1:11" ht="114.75" customHeight="1" thickBot="1" x14ac:dyDescent="0.3">
      <c r="A4" s="14" t="s">
        <v>4</v>
      </c>
      <c r="B4" s="15" t="s">
        <v>0</v>
      </c>
      <c r="C4" s="15" t="s">
        <v>7</v>
      </c>
      <c r="D4" s="15" t="s">
        <v>8</v>
      </c>
      <c r="E4" s="15" t="s">
        <v>10</v>
      </c>
      <c r="F4" s="16" t="s">
        <v>11</v>
      </c>
      <c r="G4" s="17" t="s">
        <v>12</v>
      </c>
      <c r="H4" s="18" t="s">
        <v>13</v>
      </c>
      <c r="I4" s="1"/>
    </row>
    <row r="5" spans="1:11" ht="25.5" customHeight="1" x14ac:dyDescent="0.25">
      <c r="A5" s="19">
        <v>1</v>
      </c>
      <c r="B5" s="20" t="s">
        <v>14</v>
      </c>
      <c r="C5" s="21">
        <v>9348</v>
      </c>
      <c r="D5" s="44" t="s">
        <v>9</v>
      </c>
      <c r="E5" s="23"/>
      <c r="F5" s="23">
        <v>1</v>
      </c>
      <c r="G5" s="54">
        <v>0</v>
      </c>
      <c r="H5" s="24">
        <f>F5*G5*48</f>
        <v>0</v>
      </c>
      <c r="I5" s="1"/>
      <c r="J5" s="2"/>
      <c r="K5" s="5"/>
    </row>
    <row r="6" spans="1:11" ht="25.5" customHeight="1" x14ac:dyDescent="0.25">
      <c r="A6" s="25">
        <v>2</v>
      </c>
      <c r="B6" s="20" t="s">
        <v>14</v>
      </c>
      <c r="C6" s="21" t="s">
        <v>15</v>
      </c>
      <c r="D6" s="44" t="s">
        <v>9</v>
      </c>
      <c r="E6" s="9">
        <v>46143</v>
      </c>
      <c r="F6" s="26">
        <v>1</v>
      </c>
      <c r="G6" s="55">
        <v>0</v>
      </c>
      <c r="H6" s="27">
        <f t="shared" ref="H6:H12" si="0">F6*G6*47</f>
        <v>0</v>
      </c>
      <c r="I6" s="1"/>
    </row>
    <row r="7" spans="1:11" ht="25.5" customHeight="1" x14ac:dyDescent="0.25">
      <c r="A7" s="28">
        <v>3</v>
      </c>
      <c r="B7" s="20" t="s">
        <v>14</v>
      </c>
      <c r="C7" s="29">
        <v>9378</v>
      </c>
      <c r="D7" s="44" t="s">
        <v>9</v>
      </c>
      <c r="E7" s="10">
        <v>46143</v>
      </c>
      <c r="F7" s="22">
        <v>1</v>
      </c>
      <c r="G7" s="55">
        <v>0</v>
      </c>
      <c r="H7" s="27">
        <f t="shared" si="0"/>
        <v>0</v>
      </c>
      <c r="I7" s="1"/>
    </row>
    <row r="8" spans="1:11" ht="25.5" customHeight="1" x14ac:dyDescent="0.25">
      <c r="A8" s="30">
        <v>4</v>
      </c>
      <c r="B8" s="31" t="s">
        <v>14</v>
      </c>
      <c r="C8" s="29">
        <v>9863</v>
      </c>
      <c r="D8" s="45" t="s">
        <v>9</v>
      </c>
      <c r="E8" s="10">
        <v>46143</v>
      </c>
      <c r="F8" s="32">
        <v>1</v>
      </c>
      <c r="G8" s="55">
        <v>0</v>
      </c>
      <c r="H8" s="27">
        <f t="shared" si="0"/>
        <v>0</v>
      </c>
      <c r="I8" s="1"/>
    </row>
    <row r="9" spans="1:11" ht="25.5" customHeight="1" x14ac:dyDescent="0.25">
      <c r="A9" s="33">
        <v>5</v>
      </c>
      <c r="B9" s="29" t="s">
        <v>14</v>
      </c>
      <c r="C9" s="29">
        <v>10225</v>
      </c>
      <c r="D9" s="46" t="s">
        <v>9</v>
      </c>
      <c r="E9" s="10">
        <v>46143</v>
      </c>
      <c r="F9" s="34">
        <v>1</v>
      </c>
      <c r="G9" s="55">
        <v>0</v>
      </c>
      <c r="H9" s="27">
        <f t="shared" si="0"/>
        <v>0</v>
      </c>
      <c r="I9" s="1"/>
    </row>
    <row r="10" spans="1:11" ht="25.5" customHeight="1" x14ac:dyDescent="0.25">
      <c r="A10" s="35">
        <v>6</v>
      </c>
      <c r="B10" s="29" t="s">
        <v>14</v>
      </c>
      <c r="C10" s="29" t="s">
        <v>16</v>
      </c>
      <c r="D10" s="47" t="s">
        <v>9</v>
      </c>
      <c r="E10" s="10">
        <v>46143</v>
      </c>
      <c r="F10" s="36">
        <v>1</v>
      </c>
      <c r="G10" s="55">
        <v>0</v>
      </c>
      <c r="H10" s="27">
        <f t="shared" si="0"/>
        <v>0</v>
      </c>
      <c r="I10" s="1"/>
    </row>
    <row r="11" spans="1:11" ht="32.25" customHeight="1" x14ac:dyDescent="0.25">
      <c r="A11" s="37">
        <v>7</v>
      </c>
      <c r="B11" s="29" t="s">
        <v>14</v>
      </c>
      <c r="C11" s="29">
        <v>9258</v>
      </c>
      <c r="D11" s="48" t="s">
        <v>9</v>
      </c>
      <c r="E11" s="13">
        <v>46143</v>
      </c>
      <c r="F11" s="38">
        <v>1</v>
      </c>
      <c r="G11" s="56">
        <v>0</v>
      </c>
      <c r="H11" s="27">
        <f t="shared" si="0"/>
        <v>0</v>
      </c>
      <c r="I11" s="11"/>
      <c r="J11" s="12"/>
      <c r="K11" s="12"/>
    </row>
    <row r="12" spans="1:11" ht="25.5" customHeight="1" x14ac:dyDescent="0.25">
      <c r="A12" s="40">
        <v>8</v>
      </c>
      <c r="B12" s="29" t="s">
        <v>14</v>
      </c>
      <c r="C12" s="29" t="s">
        <v>17</v>
      </c>
      <c r="D12" s="49" t="s">
        <v>9</v>
      </c>
      <c r="E12" s="10">
        <v>46143</v>
      </c>
      <c r="F12" s="41">
        <v>1</v>
      </c>
      <c r="G12" s="55">
        <v>0</v>
      </c>
      <c r="H12" s="27">
        <f t="shared" si="0"/>
        <v>0</v>
      </c>
      <c r="I12" s="1"/>
    </row>
    <row r="13" spans="1:11" ht="25.5" customHeight="1" thickBot="1" x14ac:dyDescent="0.3">
      <c r="A13" s="42">
        <v>9</v>
      </c>
      <c r="B13" s="29" t="s">
        <v>14</v>
      </c>
      <c r="C13" s="29" t="s">
        <v>18</v>
      </c>
      <c r="D13" s="50" t="s">
        <v>9</v>
      </c>
      <c r="E13" s="13">
        <v>46204</v>
      </c>
      <c r="F13" s="43">
        <v>1</v>
      </c>
      <c r="G13" s="56">
        <v>0</v>
      </c>
      <c r="H13" s="39">
        <f>F13*G13*45</f>
        <v>0</v>
      </c>
      <c r="I13" s="11"/>
    </row>
    <row r="14" spans="1:11" ht="63.75" customHeight="1" x14ac:dyDescent="0.25">
      <c r="A14" s="68" t="s">
        <v>5</v>
      </c>
      <c r="B14" s="69"/>
      <c r="C14" s="52"/>
      <c r="D14" s="6"/>
      <c r="E14" s="52"/>
      <c r="F14" s="7" t="s">
        <v>6</v>
      </c>
      <c r="G14" s="66" t="s">
        <v>3</v>
      </c>
      <c r="H14" s="63">
        <f>SUM(H5:H13)</f>
        <v>0</v>
      </c>
      <c r="I14" s="1"/>
    </row>
    <row r="15" spans="1:11" ht="34.5" customHeight="1" thickBot="1" x14ac:dyDescent="0.3">
      <c r="A15" s="70">
        <v>1425000</v>
      </c>
      <c r="B15" s="71"/>
      <c r="C15" s="53"/>
      <c r="D15" s="53"/>
      <c r="E15" s="53"/>
      <c r="F15" s="8">
        <f>(100%-(H14*100/A15)%)*100%</f>
        <v>1</v>
      </c>
      <c r="G15" s="67"/>
      <c r="H15" s="64"/>
      <c r="I15" s="1"/>
    </row>
    <row r="16" spans="1:11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65"/>
      <c r="B18" s="65"/>
      <c r="C18" s="51"/>
      <c r="D18" s="51"/>
      <c r="E18" s="51"/>
      <c r="F18" s="3"/>
      <c r="G18" s="4" t="s">
        <v>1</v>
      </c>
      <c r="H18" s="4"/>
      <c r="I18" s="1"/>
    </row>
    <row r="19" spans="1:9" x14ac:dyDescent="0.25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25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25">
      <c r="A22" s="1"/>
      <c r="B22" s="1"/>
      <c r="C22" s="1"/>
      <c r="D22" s="1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</sheetData>
  <sheetProtection algorithmName="SHA-512" hashValue="/kCmJHa+xY3ixdZ8EIEPj1CJxeJS7UbPs3ZqefW3LB5dtkNdBQ4qNgj6U3XlbdP/OknnlblQB8KwQkCAA3it5g==" saltValue="+hTlCiewQEpozxXf8oR6MQ==" spinCount="100000" sheet="1" objects="1" scenarios="1" selectLockedCells="1"/>
  <mergeCells count="7">
    <mergeCell ref="A2:H2"/>
    <mergeCell ref="A3:H3"/>
    <mergeCell ref="H14:H15"/>
    <mergeCell ref="A18:B18"/>
    <mergeCell ref="G14:G15"/>
    <mergeCell ref="A14:B14"/>
    <mergeCell ref="A15:B15"/>
  </mergeCells>
  <pageMargins left="0.7" right="0.7" top="0.75" bottom="0.75" header="0.51180555555555496" footer="0.51180555555555496"/>
  <pageSetup paperSize="8" scale="92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Foglio1!_Hlk192660836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Luigi Verdura</dc:creator>
  <dc:description/>
  <cp:lastModifiedBy>Erika Peloza</cp:lastModifiedBy>
  <cp:revision>2</cp:revision>
  <cp:lastPrinted>2025-07-08T06:02:51Z</cp:lastPrinted>
  <dcterms:created xsi:type="dcterms:W3CDTF">2006-09-25T09:17:32Z</dcterms:created>
  <dcterms:modified xsi:type="dcterms:W3CDTF">2025-12-15T11:32:26Z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